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75" windowHeight="9210" activeTab="0"/>
  </bookViews>
  <sheets>
    <sheet name="OfficeRentIRR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<sst xmlns="http://schemas.openxmlformats.org/spreadsheetml/2006/main" count="53" uniqueCount="29">
  <si>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No.</t>
  </si>
  <si>
    <t>Size (sqm)</t>
  </si>
  <si>
    <t>Total Price (RMB)</t>
  </si>
  <si>
    <t>Management Fee (RMB/sqm/mth)</t>
  </si>
  <si>
    <t>Total Cost(RMB)</t>
  </si>
  <si>
    <t>Total Management Fee (RMB/month)</t>
  </si>
  <si>
    <t>Net Rent per month(RMB)</t>
  </si>
  <si>
    <t>Agent Commission from Lessor (one month rental)</t>
  </si>
  <si>
    <t>Investment Rate of Return</t>
  </si>
  <si>
    <t>Office</t>
  </si>
  <si>
    <t>Location</t>
  </si>
  <si>
    <t>Zhong Guancun</t>
  </si>
  <si>
    <t>Central Business District</t>
  </si>
  <si>
    <t>Olympics Center</t>
  </si>
  <si>
    <t>Commercial Site</t>
  </si>
  <si>
    <t>Estimated Rent (RMB/sqm/day)</t>
  </si>
  <si>
    <t xml:space="preserve">Selling Price (RMB/sqm) </t>
  </si>
  <si>
    <t>Commission from Buyer (RMB)(1% of total value)</t>
  </si>
  <si>
    <t>Tax (RMB) (3% Tax and 2% Maintenance Fund )</t>
  </si>
  <si>
    <t>Dong Zhimen</t>
  </si>
  <si>
    <t>East 2nd Ring Road</t>
  </si>
  <si>
    <t>Lufthansa Area</t>
  </si>
  <si>
    <t>Note</t>
  </si>
  <si>
    <t>Management Fee is included in Rental</t>
  </si>
  <si>
    <t>Property Type</t>
  </si>
  <si>
    <t>Total Cost (USD)</t>
  </si>
  <si>
    <t>Financial Street</t>
  </si>
  <si>
    <t>Management Fee is included in rent</t>
  </si>
  <si>
    <t>Estimated Rent per month (RMB)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</si>
</sst>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0.0"/>
    <numFmt numFmtId="173" formatCode="0.0%"/>
    <numFmt numFmtId="174" formatCode="0_ "/>
    <numFmt numFmtId="175" formatCode="_ * #,##0.000_ ;_ * \-#,##0.000_ ;_ * &quot;-&quot;???_ ;_ @_ "/>
    <numFmt numFmtId="176" formatCode="#,##0.0"/>
  </numFmts>
  <fonts count="8">
    <font>
      <sz val="9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 applyAlignment="1">
      <alignment/>
    </xf>
    <xf numFmtId="3" fontId="1" fillId="0" borderId="1" xfId="23" applyNumberFormat="1" applyFont="1" applyBorder="1" applyAlignment="1">
      <alignment horizontal="center"/>
      <protection/>
    </xf>
    <xf numFmtId="3" fontId="1" fillId="0" borderId="0" xfId="23" applyNumberFormat="1" applyFont="1" applyAlignment="1">
      <alignment horizontal="center"/>
      <protection/>
    </xf>
    <xf numFmtId="3" fontId="6" fillId="0" borderId="0" xfId="0" applyNumberFormat="1" applyFont="1" applyAlignment="1">
      <alignment horizontal="center"/>
    </xf>
    <xf numFmtId="3" fontId="4" fillId="0" borderId="1" xfId="23" applyNumberFormat="1" applyFont="1" applyBorder="1" applyAlignment="1">
      <alignment horizontal="center"/>
      <protection/>
    </xf>
    <xf numFmtId="3" fontId="1" fillId="0" borderId="1" xfId="23" applyNumberFormat="1" applyFont="1" applyBorder="1" applyAlignment="1">
      <alignment horizontal="center" wrapText="1"/>
      <protection/>
    </xf>
    <xf numFmtId="3" fontId="1" fillId="0" borderId="1" xfId="22" applyNumberFormat="1" applyFont="1" applyBorder="1" applyAlignment="1">
      <alignment horizontal="center"/>
    </xf>
    <xf numFmtId="173" fontId="1" fillId="0" borderId="1" xfId="23" applyNumberFormat="1" applyFont="1" applyBorder="1" applyAlignment="1">
      <alignment horizontal="center"/>
      <protection/>
    </xf>
    <xf numFmtId="3" fontId="1" fillId="0" borderId="1" xfId="23" applyNumberFormat="1" applyFont="1" applyFill="1" applyBorder="1" applyAlignment="1">
      <alignment horizontal="center" wrapText="1"/>
      <protection/>
    </xf>
    <xf numFmtId="3" fontId="7" fillId="0" borderId="1" xfId="22" applyNumberFormat="1" applyFont="1" applyFill="1" applyBorder="1" applyAlignment="1">
      <alignment horizontal="center" wrapText="1"/>
    </xf>
    <xf numFmtId="3" fontId="7" fillId="0" borderId="1" xfId="23" applyNumberFormat="1" applyFont="1" applyFill="1" applyBorder="1" applyAlignment="1">
      <alignment horizontal="center" wrapText="1"/>
      <protection/>
    </xf>
    <xf numFmtId="3" fontId="7" fillId="0" borderId="1" xfId="23" applyNumberFormat="1" applyFont="1" applyBorder="1" applyAlignment="1">
      <alignment horizontal="center" wrapText="1"/>
      <protection/>
    </xf>
    <xf numFmtId="3" fontId="7" fillId="0" borderId="1" xfId="22" applyNumberFormat="1" applyFont="1" applyBorder="1" applyAlignment="1">
      <alignment horizontal="center" wrapText="1"/>
    </xf>
    <xf numFmtId="176" fontId="7" fillId="0" borderId="1" xfId="23" applyNumberFormat="1" applyFont="1" applyBorder="1" applyAlignment="1">
      <alignment horizontal="center" wrapText="1"/>
      <protection/>
    </xf>
    <xf numFmtId="3" fontId="5" fillId="0" borderId="1" xfId="23" applyNumberFormat="1" applyFont="1" applyBorder="1" applyAlignment="1">
      <alignment horizontal="center" wrapText="1"/>
      <protection/>
    </xf>
    <xf numFmtId="0" fontId="7" fillId="0" borderId="1" xfId="23" applyNumberFormat="1" applyFont="1" applyBorder="1" applyAlignment="1">
      <alignment horizontal="center" wrapText="1"/>
      <protection/>
    </xf>
    <xf numFmtId="3" fontId="6" fillId="0" borderId="0" xfId="0" applyNumberFormat="1" applyFont="1" applyBorder="1" applyAlignment="1">
      <alignment horizontal="center"/>
    </xf>
    <xf numFmtId="176" fontId="7" fillId="0" borderId="0" xfId="23" applyNumberFormat="1" applyFont="1" applyBorder="1" applyAlignment="1">
      <alignment horizontal="center" wrapText="1"/>
      <protection/>
    </xf>
    <xf numFmtId="3" fontId="7" fillId="0" borderId="0" xfId="23" applyNumberFormat="1" applyFont="1" applyBorder="1" applyAlignment="1">
      <alignment horizontal="center" wrapText="1"/>
      <protection/>
    </xf>
    <xf numFmtId="173" fontId="6" fillId="0" borderId="0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0" fontId="7" fillId="0" borderId="0" xfId="23" applyNumberFormat="1" applyFont="1" applyBorder="1" applyAlignment="1">
      <alignment horizontal="center" wrapText="1"/>
      <protection/>
    </xf>
    <xf numFmtId="173" fontId="6" fillId="0" borderId="0" xfId="0" applyNumberFormat="1" applyFont="1" applyAlignment="1">
      <alignment horizontal="center"/>
    </xf>
    <xf numFmtId="3" fontId="4" fillId="0" borderId="1" xfId="23" applyNumberFormat="1" applyFont="1" applyBorder="1" applyAlignment="1">
      <alignment horizontal="center" vertical="center" wrapText="1"/>
      <protection/>
    </xf>
    <xf numFmtId="3" fontId="4" fillId="2" borderId="1" xfId="23" applyNumberFormat="1" applyFont="1" applyFill="1" applyBorder="1" applyAlignment="1">
      <alignment horizontal="center" vertical="center" wrapText="1"/>
      <protection/>
    </xf>
    <xf numFmtId="176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2" borderId="1" xfId="23" applyNumberFormat="1" applyFont="1" applyFill="1" applyBorder="1" applyAlignment="1">
      <alignment horizontal="center" wrapText="1"/>
      <protection/>
    </xf>
    <xf numFmtId="173" fontId="4" fillId="0" borderId="1" xfId="23" applyNumberFormat="1" applyFont="1" applyFill="1" applyBorder="1" applyAlignment="1">
      <alignment horizontal="center" vertical="center" wrapText="1"/>
      <protection/>
    </xf>
    <xf numFmtId="3" fontId="5" fillId="0" borderId="1" xfId="23" applyNumberFormat="1" applyFont="1" applyBorder="1" applyAlignment="1">
      <alignment horizontal="center" wrapText="1"/>
      <protection/>
    </xf>
    <xf numFmtId="3" fontId="5" fillId="0" borderId="1" xfId="23" applyNumberFormat="1" applyFont="1" applyFill="1" applyBorder="1" applyAlignment="1">
      <alignment horizontal="center" wrapText="1"/>
      <protection/>
    </xf>
    <xf numFmtId="3" fontId="1" fillId="0" borderId="1" xfId="23" applyNumberFormat="1" applyFont="1" applyBorder="1" applyAlignment="1">
      <alignment horizontal="center" wrapText="1"/>
      <protection/>
    </xf>
    <xf numFmtId="3" fontId="4" fillId="0" borderId="1" xfId="23" applyNumberFormat="1" applyFont="1" applyFill="1" applyBorder="1" applyAlignment="1">
      <alignment horizontal="center" vertical="center" wrapText="1"/>
      <protection/>
    </xf>
    <xf numFmtId="3" fontId="4" fillId="0" borderId="1" xfId="23" applyNumberFormat="1" applyFont="1" applyBorder="1" applyAlignment="1">
      <alignment horizontal="center" vertical="center" wrapText="1"/>
      <protection/>
    </xf>
    <xf numFmtId="3" fontId="1" fillId="3" borderId="1" xfId="23" applyNumberFormat="1" applyFont="1" applyFill="1" applyBorder="1" applyAlignment="1">
      <alignment horizont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千位分隔[0]_Sheet1" xfId="22"/>
    <cellStyle name="常规_Sheet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workbookViewId="0" topLeftCell="A1">
      <selection activeCell="A5" sqref="A5"/>
    </sheetView>
  </sheetViews>
  <sheetFormatPr defaultColWidth="9.33203125" defaultRowHeight="15" customHeight="1"/>
  <cols>
    <col min="1" max="1" width="4.16015625" style="3" customWidth="1"/>
    <col min="2" max="2" width="22" style="3" customWidth="1"/>
    <col min="3" max="3" width="34.66015625" style="3" customWidth="1"/>
    <col min="4" max="4" width="11.66015625" style="3" customWidth="1"/>
    <col min="5" max="6" width="15.16015625" style="3" customWidth="1"/>
    <col min="7" max="7" width="26.5" style="3" customWidth="1"/>
    <col min="8" max="8" width="25.66015625" style="3" customWidth="1"/>
    <col min="9" max="10" width="14.66015625" style="3" customWidth="1"/>
    <col min="11" max="11" width="20.83203125" style="3" customWidth="1"/>
    <col min="12" max="12" width="16.5" style="3" customWidth="1"/>
    <col min="13" max="13" width="20.66015625" style="3" customWidth="1"/>
    <col min="14" max="14" width="20.16015625" style="3" customWidth="1"/>
    <col min="15" max="15" width="15.66015625" style="3" customWidth="1"/>
    <col min="16" max="16" width="25.33203125" style="3" customWidth="1"/>
    <col min="17" max="17" width="20.5" style="22" customWidth="1"/>
    <col min="18" max="18" width="41" style="3" customWidth="1"/>
    <col min="19" max="16384" width="11.66015625" style="3" customWidth="1"/>
  </cols>
  <sheetData>
    <row r="1" spans="1:21" ht="15" customHeight="1">
      <c r="A1" s="33" t="s">
        <v>0</v>
      </c>
      <c r="B1" s="23"/>
      <c r="C1" s="24"/>
      <c r="D1" s="29" t="s">
        <v>1</v>
      </c>
      <c r="E1" s="29" t="s">
        <v>16</v>
      </c>
      <c r="F1" s="29" t="s">
        <v>2</v>
      </c>
      <c r="G1" s="30" t="s">
        <v>18</v>
      </c>
      <c r="H1" s="29" t="s">
        <v>17</v>
      </c>
      <c r="I1" s="29" t="s">
        <v>4</v>
      </c>
      <c r="J1" s="14"/>
      <c r="K1" s="14"/>
      <c r="L1" s="29" t="s">
        <v>28</v>
      </c>
      <c r="M1" s="29" t="s">
        <v>3</v>
      </c>
      <c r="N1" s="29" t="s">
        <v>5</v>
      </c>
      <c r="O1" s="29" t="s">
        <v>6</v>
      </c>
      <c r="P1" s="32" t="s">
        <v>7</v>
      </c>
      <c r="Q1" s="28" t="s">
        <v>8</v>
      </c>
      <c r="R1" s="1"/>
      <c r="S1" s="2"/>
      <c r="T1" s="2"/>
      <c r="U1" s="2"/>
    </row>
    <row r="2" spans="1:21" ht="29.25" customHeight="1">
      <c r="A2" s="33"/>
      <c r="B2" s="23" t="s">
        <v>24</v>
      </c>
      <c r="C2" s="24" t="s">
        <v>10</v>
      </c>
      <c r="D2" s="29"/>
      <c r="E2" s="29"/>
      <c r="F2" s="29"/>
      <c r="G2" s="30"/>
      <c r="H2" s="31"/>
      <c r="I2" s="29"/>
      <c r="J2" s="14" t="s">
        <v>25</v>
      </c>
      <c r="K2" s="14" t="s">
        <v>15</v>
      </c>
      <c r="L2" s="29"/>
      <c r="M2" s="29"/>
      <c r="N2" s="29"/>
      <c r="O2" s="29"/>
      <c r="P2" s="32"/>
      <c r="Q2" s="28"/>
      <c r="R2" s="4" t="s">
        <v>22</v>
      </c>
      <c r="S2" s="2"/>
      <c r="T2" s="2"/>
      <c r="U2" s="2"/>
    </row>
    <row r="3" spans="1:21" ht="15" customHeight="1">
      <c r="A3" s="5">
        <v>7</v>
      </c>
      <c r="B3" s="5" t="s">
        <v>9</v>
      </c>
      <c r="C3" s="34" t="s">
        <v>12</v>
      </c>
      <c r="D3" s="26">
        <v>15000</v>
      </c>
      <c r="E3" s="26">
        <v>20000</v>
      </c>
      <c r="F3" s="26">
        <f>D3*E3</f>
        <v>300000000</v>
      </c>
      <c r="G3" s="6">
        <f>F3*(3%+2%+0.05%)</f>
        <v>15150000.000000002</v>
      </c>
      <c r="H3" s="12">
        <f>F3*0.012</f>
        <v>3600000</v>
      </c>
      <c r="I3" s="11">
        <f>H3+G3+F3</f>
        <v>318750000</v>
      </c>
      <c r="J3" s="11">
        <f>I3/8.1</f>
        <v>39351851.85185185</v>
      </c>
      <c r="K3" s="13">
        <v>6</v>
      </c>
      <c r="L3" s="14">
        <f>D3*K3*30</f>
        <v>2700000</v>
      </c>
      <c r="M3" s="26">
        <v>24</v>
      </c>
      <c r="N3" s="11">
        <f>D3*M3</f>
        <v>360000</v>
      </c>
      <c r="O3" s="26">
        <f>L3-N3</f>
        <v>2340000</v>
      </c>
      <c r="P3" s="14">
        <f>L3</f>
        <v>2700000</v>
      </c>
      <c r="Q3" s="7">
        <f>(O3*12-P3)/I3</f>
        <v>0.0796235294117647</v>
      </c>
      <c r="R3" s="1"/>
      <c r="S3" s="2"/>
      <c r="T3" s="2"/>
      <c r="U3" s="2"/>
    </row>
    <row r="4" spans="1:21" ht="15.75" customHeight="1">
      <c r="A4" s="5">
        <v>1</v>
      </c>
      <c r="B4" s="5" t="s">
        <v>9</v>
      </c>
      <c r="C4" s="34" t="s">
        <v>12</v>
      </c>
      <c r="D4" s="11">
        <v>13000</v>
      </c>
      <c r="E4" s="12">
        <v>19000</v>
      </c>
      <c r="F4" s="12">
        <f aca="true" t="shared" si="0" ref="F4:F18">D4*E4</f>
        <v>247000000</v>
      </c>
      <c r="G4" s="6">
        <f>F4*(3%+2%+0.05%)</f>
        <v>12473500</v>
      </c>
      <c r="H4" s="12">
        <f>F4*0.012</f>
        <v>2964000</v>
      </c>
      <c r="I4" s="11">
        <f>H4+G4+F4</f>
        <v>262437500</v>
      </c>
      <c r="J4" s="11">
        <f>I4/8.1</f>
        <v>32399691.358024694</v>
      </c>
      <c r="K4" s="13">
        <v>7</v>
      </c>
      <c r="L4" s="14">
        <f>D4*K4*30</f>
        <v>2730000</v>
      </c>
      <c r="M4" s="11">
        <v>20</v>
      </c>
      <c r="N4" s="11">
        <f>D4*M4</f>
        <v>260000</v>
      </c>
      <c r="O4" s="11">
        <f aca="true" t="shared" si="1" ref="O4:O18">L4-N4</f>
        <v>2470000</v>
      </c>
      <c r="P4" s="14">
        <f>L4</f>
        <v>2730000</v>
      </c>
      <c r="Q4" s="7">
        <f>(O4*12-P4)/I4</f>
        <v>0.10253869969040248</v>
      </c>
      <c r="R4" s="1"/>
      <c r="S4" s="2"/>
      <c r="T4" s="2"/>
      <c r="U4" s="2"/>
    </row>
    <row r="5" spans="1:21" ht="15" customHeight="1">
      <c r="A5" s="5">
        <v>2</v>
      </c>
      <c r="B5" s="5" t="s">
        <v>9</v>
      </c>
      <c r="C5" s="34" t="s">
        <v>12</v>
      </c>
      <c r="D5" s="11">
        <v>32000</v>
      </c>
      <c r="E5" s="12">
        <v>20000</v>
      </c>
      <c r="F5" s="12">
        <f t="shared" si="0"/>
        <v>640000000</v>
      </c>
      <c r="G5" s="6">
        <f aca="true" t="shared" si="2" ref="G5:G18">F5*(3%+2%+0.05%)</f>
        <v>32320000.000000004</v>
      </c>
      <c r="H5" s="12">
        <f aca="true" t="shared" si="3" ref="H5:H18">F5*0.012</f>
        <v>7680000</v>
      </c>
      <c r="I5" s="11">
        <f aca="true" t="shared" si="4" ref="I5:I18">H5+G5+F5</f>
        <v>680000000</v>
      </c>
      <c r="J5" s="11">
        <f aca="true" t="shared" si="5" ref="J5:J18">I5/8.1</f>
        <v>83950617.28395063</v>
      </c>
      <c r="K5" s="13">
        <v>8</v>
      </c>
      <c r="L5" s="14">
        <f aca="true" t="shared" si="6" ref="L5:L18">D5*K5*30</f>
        <v>7680000</v>
      </c>
      <c r="M5" s="11">
        <v>0</v>
      </c>
      <c r="N5" s="11">
        <f aca="true" t="shared" si="7" ref="N5:N18">D5*M5</f>
        <v>0</v>
      </c>
      <c r="O5" s="11">
        <f t="shared" si="1"/>
        <v>7680000</v>
      </c>
      <c r="P5" s="14">
        <f aca="true" t="shared" si="8" ref="P5:P18">L5</f>
        <v>7680000</v>
      </c>
      <c r="Q5" s="7">
        <f aca="true" t="shared" si="9" ref="Q5:Q18">(O5*12-P5)/I5</f>
        <v>0.12423529411764705</v>
      </c>
      <c r="R5" s="1" t="s">
        <v>23</v>
      </c>
      <c r="S5" s="2"/>
      <c r="T5" s="2"/>
      <c r="U5" s="2"/>
    </row>
    <row r="6" spans="1:21" ht="15" customHeight="1">
      <c r="A6" s="5">
        <v>3</v>
      </c>
      <c r="B6" s="5" t="s">
        <v>9</v>
      </c>
      <c r="C6" s="34" t="s">
        <v>12</v>
      </c>
      <c r="D6" s="11">
        <v>32000</v>
      </c>
      <c r="E6" s="12">
        <v>25000</v>
      </c>
      <c r="F6" s="12">
        <f t="shared" si="0"/>
        <v>800000000</v>
      </c>
      <c r="G6" s="6">
        <f t="shared" si="2"/>
        <v>40400000</v>
      </c>
      <c r="H6" s="12">
        <f t="shared" si="3"/>
        <v>9600000</v>
      </c>
      <c r="I6" s="11">
        <f t="shared" si="4"/>
        <v>850000000</v>
      </c>
      <c r="J6" s="11">
        <f t="shared" si="5"/>
        <v>104938271.60493828</v>
      </c>
      <c r="K6" s="13">
        <v>7.5</v>
      </c>
      <c r="L6" s="14">
        <f t="shared" si="6"/>
        <v>7200000</v>
      </c>
      <c r="M6" s="11">
        <v>25</v>
      </c>
      <c r="N6" s="11">
        <f t="shared" si="7"/>
        <v>800000</v>
      </c>
      <c r="O6" s="11">
        <f t="shared" si="1"/>
        <v>6400000</v>
      </c>
      <c r="P6" s="14">
        <f t="shared" si="8"/>
        <v>7200000</v>
      </c>
      <c r="Q6" s="7">
        <f t="shared" si="9"/>
        <v>0.08188235294117648</v>
      </c>
      <c r="R6" s="1"/>
      <c r="S6" s="2"/>
      <c r="T6" s="2"/>
      <c r="U6" s="2"/>
    </row>
    <row r="7" spans="1:21" ht="15" customHeight="1">
      <c r="A7" s="5">
        <v>4</v>
      </c>
      <c r="B7" s="5" t="s">
        <v>9</v>
      </c>
      <c r="C7" s="5" t="s">
        <v>21</v>
      </c>
      <c r="D7" s="11">
        <v>15000</v>
      </c>
      <c r="E7" s="12">
        <v>13000</v>
      </c>
      <c r="F7" s="12">
        <f t="shared" si="0"/>
        <v>195000000</v>
      </c>
      <c r="G7" s="6">
        <f t="shared" si="2"/>
        <v>9847500</v>
      </c>
      <c r="H7" s="12">
        <f>F7*0.012</f>
        <v>2340000</v>
      </c>
      <c r="I7" s="11">
        <f>H7+G7+F7</f>
        <v>207187500</v>
      </c>
      <c r="J7" s="11">
        <f t="shared" si="5"/>
        <v>25578703.703703705</v>
      </c>
      <c r="K7" s="13">
        <v>6</v>
      </c>
      <c r="L7" s="14">
        <f>D7*K7*30</f>
        <v>2700000</v>
      </c>
      <c r="M7" s="11">
        <v>0</v>
      </c>
      <c r="N7" s="11">
        <f>D7*M7</f>
        <v>0</v>
      </c>
      <c r="O7" s="11">
        <f t="shared" si="1"/>
        <v>2700000</v>
      </c>
      <c r="P7" s="14">
        <f>L7</f>
        <v>2700000</v>
      </c>
      <c r="Q7" s="7">
        <f>(O7*12-P7)/I7</f>
        <v>0.14334841628959277</v>
      </c>
      <c r="R7" s="1" t="s">
        <v>23</v>
      </c>
      <c r="S7" s="2"/>
      <c r="T7" s="2"/>
      <c r="U7" s="2"/>
    </row>
    <row r="8" spans="1:21" ht="15" customHeight="1">
      <c r="A8" s="5">
        <v>5</v>
      </c>
      <c r="B8" s="5" t="s">
        <v>9</v>
      </c>
      <c r="C8" s="5" t="s">
        <v>19</v>
      </c>
      <c r="D8" s="11">
        <v>20000</v>
      </c>
      <c r="E8" s="12">
        <v>16000</v>
      </c>
      <c r="F8" s="12">
        <f t="shared" si="0"/>
        <v>320000000</v>
      </c>
      <c r="G8" s="6">
        <f t="shared" si="2"/>
        <v>16160000.000000002</v>
      </c>
      <c r="H8" s="12">
        <f t="shared" si="3"/>
        <v>3840000</v>
      </c>
      <c r="I8" s="11">
        <f t="shared" si="4"/>
        <v>340000000</v>
      </c>
      <c r="J8" s="11">
        <f t="shared" si="5"/>
        <v>41975308.64197531</v>
      </c>
      <c r="K8" s="25">
        <v>7.5</v>
      </c>
      <c r="L8" s="14">
        <f t="shared" si="6"/>
        <v>4500000</v>
      </c>
      <c r="M8" s="11">
        <v>25</v>
      </c>
      <c r="N8" s="11">
        <f t="shared" si="7"/>
        <v>500000</v>
      </c>
      <c r="O8" s="11">
        <f t="shared" si="1"/>
        <v>4000000</v>
      </c>
      <c r="P8" s="14">
        <f t="shared" si="8"/>
        <v>4500000</v>
      </c>
      <c r="Q8" s="7">
        <f t="shared" si="9"/>
        <v>0.12794117647058822</v>
      </c>
      <c r="R8" s="1"/>
      <c r="S8" s="2"/>
      <c r="T8" s="2"/>
      <c r="U8" s="2"/>
    </row>
    <row r="9" spans="1:21" ht="15" customHeight="1">
      <c r="A9" s="5">
        <v>6</v>
      </c>
      <c r="B9" s="5" t="s">
        <v>9</v>
      </c>
      <c r="C9" s="5" t="s">
        <v>20</v>
      </c>
      <c r="D9" s="11">
        <v>20000</v>
      </c>
      <c r="E9" s="12">
        <v>17000</v>
      </c>
      <c r="F9" s="12">
        <f t="shared" si="0"/>
        <v>340000000</v>
      </c>
      <c r="G9" s="6">
        <f t="shared" si="2"/>
        <v>17170000</v>
      </c>
      <c r="H9" s="12">
        <f t="shared" si="3"/>
        <v>4080000</v>
      </c>
      <c r="I9" s="11">
        <f t="shared" si="4"/>
        <v>361250000</v>
      </c>
      <c r="J9" s="11">
        <f t="shared" si="5"/>
        <v>44598765.43209877</v>
      </c>
      <c r="K9" s="13">
        <v>8</v>
      </c>
      <c r="L9" s="14">
        <f t="shared" si="6"/>
        <v>4800000</v>
      </c>
      <c r="M9" s="11">
        <v>24</v>
      </c>
      <c r="N9" s="11">
        <f t="shared" si="7"/>
        <v>480000</v>
      </c>
      <c r="O9" s="11">
        <f t="shared" si="1"/>
        <v>4320000</v>
      </c>
      <c r="P9" s="14">
        <f t="shared" si="8"/>
        <v>4800000</v>
      </c>
      <c r="Q9" s="7">
        <f t="shared" si="9"/>
        <v>0.13021453287197232</v>
      </c>
      <c r="R9" s="1"/>
      <c r="S9" s="2"/>
      <c r="T9" s="2"/>
      <c r="U9" s="2"/>
    </row>
    <row r="10" spans="1:18" ht="15" customHeight="1">
      <c r="A10" s="5">
        <v>8</v>
      </c>
      <c r="B10" s="26" t="s">
        <v>14</v>
      </c>
      <c r="C10" s="8" t="s">
        <v>13</v>
      </c>
      <c r="D10" s="26">
        <v>23000</v>
      </c>
      <c r="E10" s="9">
        <v>15000</v>
      </c>
      <c r="F10" s="9">
        <f t="shared" si="0"/>
        <v>345000000</v>
      </c>
      <c r="G10" s="6">
        <f t="shared" si="2"/>
        <v>17422500</v>
      </c>
      <c r="H10" s="12">
        <f t="shared" si="3"/>
        <v>4140000</v>
      </c>
      <c r="I10" s="11">
        <f t="shared" si="4"/>
        <v>366562500</v>
      </c>
      <c r="J10" s="11">
        <f t="shared" si="5"/>
        <v>45254629.629629634</v>
      </c>
      <c r="K10" s="13">
        <v>5</v>
      </c>
      <c r="L10" s="14">
        <f t="shared" si="6"/>
        <v>3450000</v>
      </c>
      <c r="M10" s="26">
        <v>24</v>
      </c>
      <c r="N10" s="11">
        <f t="shared" si="7"/>
        <v>552000</v>
      </c>
      <c r="O10" s="10">
        <f t="shared" si="1"/>
        <v>2898000</v>
      </c>
      <c r="P10" s="14">
        <f t="shared" si="8"/>
        <v>3450000</v>
      </c>
      <c r="Q10" s="7">
        <f t="shared" si="9"/>
        <v>0.08545882352941177</v>
      </c>
      <c r="R10" s="26"/>
    </row>
    <row r="11" spans="1:21" ht="15" customHeight="1">
      <c r="A11" s="5">
        <v>9</v>
      </c>
      <c r="B11" s="5" t="s">
        <v>9</v>
      </c>
      <c r="C11" s="27" t="s">
        <v>11</v>
      </c>
      <c r="D11" s="11">
        <v>18000</v>
      </c>
      <c r="E11" s="12">
        <v>13800</v>
      </c>
      <c r="F11" s="12">
        <f t="shared" si="0"/>
        <v>248400000</v>
      </c>
      <c r="G11" s="6">
        <f t="shared" si="2"/>
        <v>12544200</v>
      </c>
      <c r="H11" s="12">
        <f t="shared" si="3"/>
        <v>2980800</v>
      </c>
      <c r="I11" s="11">
        <f t="shared" si="4"/>
        <v>263925000</v>
      </c>
      <c r="J11" s="11">
        <f t="shared" si="5"/>
        <v>32583333.333333336</v>
      </c>
      <c r="K11" s="15">
        <v>4.5</v>
      </c>
      <c r="L11" s="14">
        <f t="shared" si="6"/>
        <v>2430000</v>
      </c>
      <c r="M11" s="11">
        <v>18.5</v>
      </c>
      <c r="N11" s="11">
        <f t="shared" si="7"/>
        <v>333000</v>
      </c>
      <c r="O11" s="11">
        <f t="shared" si="1"/>
        <v>2097000</v>
      </c>
      <c r="P11" s="14">
        <f t="shared" si="8"/>
        <v>2430000</v>
      </c>
      <c r="Q11" s="7">
        <f t="shared" si="9"/>
        <v>0.0861381074168798</v>
      </c>
      <c r="R11" s="1"/>
      <c r="S11" s="2"/>
      <c r="T11" s="2"/>
      <c r="U11" s="2"/>
    </row>
    <row r="12" spans="1:21" ht="15" customHeight="1">
      <c r="A12" s="5">
        <v>10</v>
      </c>
      <c r="B12" s="5" t="s">
        <v>9</v>
      </c>
      <c r="C12" s="27" t="s">
        <v>11</v>
      </c>
      <c r="D12" s="11">
        <v>20000</v>
      </c>
      <c r="E12" s="12">
        <v>14000</v>
      </c>
      <c r="F12" s="12">
        <f t="shared" si="0"/>
        <v>280000000</v>
      </c>
      <c r="G12" s="6">
        <f t="shared" si="2"/>
        <v>14140000</v>
      </c>
      <c r="H12" s="12">
        <f t="shared" si="3"/>
        <v>3360000</v>
      </c>
      <c r="I12" s="11">
        <f t="shared" si="4"/>
        <v>297500000</v>
      </c>
      <c r="J12" s="11">
        <f t="shared" si="5"/>
        <v>36728395.061728396</v>
      </c>
      <c r="K12" s="13">
        <v>6</v>
      </c>
      <c r="L12" s="14">
        <f t="shared" si="6"/>
        <v>3600000</v>
      </c>
      <c r="M12" s="11">
        <v>25</v>
      </c>
      <c r="N12" s="11">
        <f t="shared" si="7"/>
        <v>500000</v>
      </c>
      <c r="O12" s="11">
        <f t="shared" si="1"/>
        <v>3100000</v>
      </c>
      <c r="P12" s="14">
        <f t="shared" si="8"/>
        <v>3600000</v>
      </c>
      <c r="Q12" s="7">
        <f t="shared" si="9"/>
        <v>0.11294117647058824</v>
      </c>
      <c r="R12" s="1"/>
      <c r="S12" s="2"/>
      <c r="T12" s="2"/>
      <c r="U12" s="2"/>
    </row>
    <row r="13" spans="1:21" ht="15" customHeight="1">
      <c r="A13" s="5">
        <v>11</v>
      </c>
      <c r="B13" s="5" t="s">
        <v>9</v>
      </c>
      <c r="C13" s="27" t="s">
        <v>11</v>
      </c>
      <c r="D13" s="11">
        <v>10000</v>
      </c>
      <c r="E13" s="12">
        <v>12000</v>
      </c>
      <c r="F13" s="12">
        <f t="shared" si="0"/>
        <v>120000000</v>
      </c>
      <c r="G13" s="6">
        <f t="shared" si="2"/>
        <v>6060000</v>
      </c>
      <c r="H13" s="12">
        <f t="shared" si="3"/>
        <v>1440000</v>
      </c>
      <c r="I13" s="11">
        <f t="shared" si="4"/>
        <v>127500000</v>
      </c>
      <c r="J13" s="11">
        <f t="shared" si="5"/>
        <v>15740740.74074074</v>
      </c>
      <c r="K13" s="13">
        <v>4.5</v>
      </c>
      <c r="L13" s="14">
        <f t="shared" si="6"/>
        <v>1350000</v>
      </c>
      <c r="M13" s="11">
        <v>20</v>
      </c>
      <c r="N13" s="11">
        <f t="shared" si="7"/>
        <v>200000</v>
      </c>
      <c r="O13" s="11">
        <f t="shared" si="1"/>
        <v>1150000</v>
      </c>
      <c r="P13" s="14">
        <f t="shared" si="8"/>
        <v>1350000</v>
      </c>
      <c r="Q13" s="7">
        <f t="shared" si="9"/>
        <v>0.0976470588235294</v>
      </c>
      <c r="R13" s="1"/>
      <c r="S13" s="2"/>
      <c r="T13" s="2"/>
      <c r="U13" s="2"/>
    </row>
    <row r="14" spans="1:21" ht="15" customHeight="1">
      <c r="A14" s="5">
        <v>12</v>
      </c>
      <c r="B14" s="5" t="s">
        <v>9</v>
      </c>
      <c r="C14" s="27" t="s">
        <v>11</v>
      </c>
      <c r="D14" s="11">
        <v>10000</v>
      </c>
      <c r="E14" s="12">
        <v>12500</v>
      </c>
      <c r="F14" s="12">
        <f t="shared" si="0"/>
        <v>125000000</v>
      </c>
      <c r="G14" s="6">
        <f t="shared" si="2"/>
        <v>6312500</v>
      </c>
      <c r="H14" s="12">
        <f t="shared" si="3"/>
        <v>1500000</v>
      </c>
      <c r="I14" s="11">
        <f t="shared" si="4"/>
        <v>132812500</v>
      </c>
      <c r="J14" s="11">
        <f t="shared" si="5"/>
        <v>16396604.938271606</v>
      </c>
      <c r="K14" s="13">
        <v>4.2</v>
      </c>
      <c r="L14" s="14">
        <f t="shared" si="6"/>
        <v>1260000</v>
      </c>
      <c r="M14" s="15">
        <v>4.5</v>
      </c>
      <c r="N14" s="11">
        <f t="shared" si="7"/>
        <v>45000</v>
      </c>
      <c r="O14" s="11">
        <f t="shared" si="1"/>
        <v>1215000</v>
      </c>
      <c r="P14" s="14">
        <f t="shared" si="8"/>
        <v>1260000</v>
      </c>
      <c r="Q14" s="7">
        <f t="shared" si="9"/>
        <v>0.10029176470588236</v>
      </c>
      <c r="R14" s="1"/>
      <c r="S14" s="2"/>
      <c r="T14" s="2"/>
      <c r="U14" s="2"/>
    </row>
    <row r="15" spans="1:18" s="16" customFormat="1" ht="15" customHeight="1">
      <c r="A15" s="5">
        <v>13</v>
      </c>
      <c r="B15" s="5" t="s">
        <v>9</v>
      </c>
      <c r="C15" s="5" t="s">
        <v>26</v>
      </c>
      <c r="D15" s="11">
        <v>7000</v>
      </c>
      <c r="E15" s="12">
        <v>14700</v>
      </c>
      <c r="F15" s="12">
        <f t="shared" si="0"/>
        <v>102900000</v>
      </c>
      <c r="G15" s="6">
        <f t="shared" si="2"/>
        <v>5196450</v>
      </c>
      <c r="H15" s="12">
        <f t="shared" si="3"/>
        <v>1234800</v>
      </c>
      <c r="I15" s="11">
        <f t="shared" si="4"/>
        <v>109331250</v>
      </c>
      <c r="J15" s="11">
        <f t="shared" si="5"/>
        <v>13497685.185185187</v>
      </c>
      <c r="K15" s="15">
        <v>5.5</v>
      </c>
      <c r="L15" s="14">
        <f t="shared" si="6"/>
        <v>1155000</v>
      </c>
      <c r="M15" s="11">
        <v>24</v>
      </c>
      <c r="N15" s="11">
        <f t="shared" si="7"/>
        <v>168000</v>
      </c>
      <c r="O15" s="11">
        <f t="shared" si="1"/>
        <v>987000</v>
      </c>
      <c r="P15" s="14">
        <f t="shared" si="8"/>
        <v>1155000</v>
      </c>
      <c r="Q15" s="7">
        <f t="shared" si="9"/>
        <v>0.0977671068427371</v>
      </c>
      <c r="R15" s="7"/>
    </row>
    <row r="16" spans="1:18" s="16" customFormat="1" ht="15" customHeight="1">
      <c r="A16" s="5">
        <v>14</v>
      </c>
      <c r="B16" s="5" t="s">
        <v>9</v>
      </c>
      <c r="C16" s="5" t="s">
        <v>26</v>
      </c>
      <c r="D16" s="11">
        <v>7000</v>
      </c>
      <c r="E16" s="12">
        <v>21000</v>
      </c>
      <c r="F16" s="12">
        <f t="shared" si="0"/>
        <v>147000000</v>
      </c>
      <c r="G16" s="6">
        <f t="shared" si="2"/>
        <v>7423500.000000001</v>
      </c>
      <c r="H16" s="12">
        <f t="shared" si="3"/>
        <v>1764000</v>
      </c>
      <c r="I16" s="11">
        <f t="shared" si="4"/>
        <v>156187500</v>
      </c>
      <c r="J16" s="11">
        <f t="shared" si="5"/>
        <v>19282407.407407407</v>
      </c>
      <c r="K16" s="13">
        <v>7.5</v>
      </c>
      <c r="L16" s="14">
        <f t="shared" si="6"/>
        <v>1575000</v>
      </c>
      <c r="M16" s="11">
        <v>28</v>
      </c>
      <c r="N16" s="11">
        <f t="shared" si="7"/>
        <v>196000</v>
      </c>
      <c r="O16" s="11">
        <f t="shared" si="1"/>
        <v>1379000</v>
      </c>
      <c r="P16" s="14">
        <f t="shared" si="8"/>
        <v>1575000</v>
      </c>
      <c r="Q16" s="7">
        <f t="shared" si="9"/>
        <v>0.09586554621848739</v>
      </c>
      <c r="R16" s="7"/>
    </row>
    <row r="17" spans="1:18" s="16" customFormat="1" ht="15" customHeight="1">
      <c r="A17" s="5">
        <v>15</v>
      </c>
      <c r="B17" s="5" t="s">
        <v>9</v>
      </c>
      <c r="C17" s="5" t="s">
        <v>26</v>
      </c>
      <c r="D17" s="11">
        <v>6000</v>
      </c>
      <c r="E17" s="12">
        <v>19000</v>
      </c>
      <c r="F17" s="12">
        <f t="shared" si="0"/>
        <v>114000000</v>
      </c>
      <c r="G17" s="6">
        <f t="shared" si="2"/>
        <v>5757000</v>
      </c>
      <c r="H17" s="12">
        <f t="shared" si="3"/>
        <v>1368000</v>
      </c>
      <c r="I17" s="11">
        <f t="shared" si="4"/>
        <v>121125000</v>
      </c>
      <c r="J17" s="11">
        <f t="shared" si="5"/>
        <v>14953703.703703705</v>
      </c>
      <c r="K17" s="13">
        <v>7</v>
      </c>
      <c r="L17" s="14">
        <f t="shared" si="6"/>
        <v>1260000</v>
      </c>
      <c r="M17" s="11">
        <v>0</v>
      </c>
      <c r="N17" s="11">
        <f t="shared" si="7"/>
        <v>0</v>
      </c>
      <c r="O17" s="11">
        <f t="shared" si="1"/>
        <v>1260000</v>
      </c>
      <c r="P17" s="14">
        <f t="shared" si="8"/>
        <v>1260000</v>
      </c>
      <c r="Q17" s="7">
        <f t="shared" si="9"/>
        <v>0.11442724458204334</v>
      </c>
      <c r="R17" s="7" t="s">
        <v>27</v>
      </c>
    </row>
    <row r="18" spans="1:18" s="16" customFormat="1" ht="15" customHeight="1">
      <c r="A18" s="5">
        <v>16</v>
      </c>
      <c r="B18" s="5" t="s">
        <v>9</v>
      </c>
      <c r="C18" s="5" t="s">
        <v>26</v>
      </c>
      <c r="D18" s="11">
        <v>6850</v>
      </c>
      <c r="E18" s="12">
        <v>15500</v>
      </c>
      <c r="F18" s="12">
        <f t="shared" si="0"/>
        <v>106175000</v>
      </c>
      <c r="G18" s="6">
        <f t="shared" si="2"/>
        <v>5361837.5</v>
      </c>
      <c r="H18" s="12">
        <f t="shared" si="3"/>
        <v>1274100</v>
      </c>
      <c r="I18" s="11">
        <f t="shared" si="4"/>
        <v>112810937.5</v>
      </c>
      <c r="J18" s="11">
        <f t="shared" si="5"/>
        <v>13927276.234567901</v>
      </c>
      <c r="K18" s="13">
        <v>6.5</v>
      </c>
      <c r="L18" s="14">
        <f t="shared" si="6"/>
        <v>1335750</v>
      </c>
      <c r="M18" s="15">
        <v>23</v>
      </c>
      <c r="N18" s="11">
        <f t="shared" si="7"/>
        <v>157550</v>
      </c>
      <c r="O18" s="11">
        <f t="shared" si="1"/>
        <v>1178200</v>
      </c>
      <c r="P18" s="14">
        <f t="shared" si="8"/>
        <v>1335750</v>
      </c>
      <c r="Q18" s="7">
        <f t="shared" si="9"/>
        <v>0.1134876660341556</v>
      </c>
      <c r="R18" s="7"/>
    </row>
    <row r="19" spans="11:17" s="16" customFormat="1" ht="15" customHeight="1">
      <c r="K19" s="17"/>
      <c r="M19" s="18"/>
      <c r="Q19" s="19"/>
    </row>
    <row r="20" spans="11:17" s="16" customFormat="1" ht="15" customHeight="1">
      <c r="K20" s="20"/>
      <c r="M20" s="18"/>
      <c r="Q20" s="19"/>
    </row>
    <row r="21" spans="11:17" s="16" customFormat="1" ht="15" customHeight="1">
      <c r="K21" s="17"/>
      <c r="M21" s="18"/>
      <c r="Q21" s="19"/>
    </row>
    <row r="22" spans="11:17" s="16" customFormat="1" ht="15" customHeight="1">
      <c r="K22" s="17"/>
      <c r="M22" s="18"/>
      <c r="Q22" s="19"/>
    </row>
    <row r="23" spans="11:17" s="16" customFormat="1" ht="15" customHeight="1">
      <c r="K23" s="17"/>
      <c r="Q23" s="19"/>
    </row>
    <row r="24" spans="11:17" s="16" customFormat="1" ht="15" customHeight="1">
      <c r="K24" s="21"/>
      <c r="M24" s="18"/>
      <c r="Q24" s="19"/>
    </row>
    <row r="25" spans="11:17" s="16" customFormat="1" ht="15" customHeight="1">
      <c r="K25" s="17"/>
      <c r="M25" s="18"/>
      <c r="Q25" s="19"/>
    </row>
    <row r="26" spans="11:17" s="16" customFormat="1" ht="15" customHeight="1">
      <c r="K26" s="17"/>
      <c r="M26" s="18"/>
      <c r="Q26" s="19"/>
    </row>
    <row r="27" spans="11:17" s="16" customFormat="1" ht="15" customHeight="1">
      <c r="K27" s="17"/>
      <c r="M27" s="21"/>
      <c r="Q27" s="19"/>
    </row>
    <row r="28" s="16" customFormat="1" ht="15" customHeight="1">
      <c r="Q28" s="19"/>
    </row>
    <row r="29" spans="11:17" s="16" customFormat="1" ht="15" customHeight="1">
      <c r="K29" s="17"/>
      <c r="Q29" s="19"/>
    </row>
    <row r="30" s="16" customFormat="1" ht="15" customHeight="1">
      <c r="Q30" s="19"/>
    </row>
    <row r="31" s="16" customFormat="1" ht="15" customHeight="1">
      <c r="Q31" s="19"/>
    </row>
    <row r="32" s="16" customFormat="1" ht="15" customHeight="1">
      <c r="Q32" s="19"/>
    </row>
    <row r="33" s="16" customFormat="1" ht="15" customHeight="1">
      <c r="Q33" s="19"/>
    </row>
    <row r="34" s="16" customFormat="1" ht="15" customHeight="1">
      <c r="Q34" s="19"/>
    </row>
    <row r="35" s="16" customFormat="1" ht="15" customHeight="1">
      <c r="Q35" s="19"/>
    </row>
    <row r="36" s="16" customFormat="1" ht="15" customHeight="1">
      <c r="Q36" s="19"/>
    </row>
    <row r="37" s="16" customFormat="1" ht="15" customHeight="1">
      <c r="Q37" s="19"/>
    </row>
    <row r="38" s="16" customFormat="1" ht="15" customHeight="1">
      <c r="Q38" s="19"/>
    </row>
    <row r="39" s="16" customFormat="1" ht="15" customHeight="1">
      <c r="Q39" s="19"/>
    </row>
    <row r="40" s="16" customFormat="1" ht="15" customHeight="1">
      <c r="Q40" s="19"/>
    </row>
    <row r="41" s="16" customFormat="1" ht="15" customHeight="1">
      <c r="Q41" s="19"/>
    </row>
    <row r="42" s="16" customFormat="1" ht="15" customHeight="1">
      <c r="Q42" s="19"/>
    </row>
    <row r="43" s="16" customFormat="1" ht="15" customHeight="1">
      <c r="Q43" s="19"/>
    </row>
    <row r="44" s="16" customFormat="1" ht="15" customHeight="1">
      <c r="Q44" s="19"/>
    </row>
    <row r="45" s="16" customFormat="1" ht="15" customHeight="1">
      <c r="Q45" s="19"/>
    </row>
    <row r="46" s="16" customFormat="1" ht="15" customHeight="1">
      <c r="Q46" s="19"/>
    </row>
    <row r="47" s="16" customFormat="1" ht="15" customHeight="1">
      <c r="Q47" s="19"/>
    </row>
    <row r="48" s="16" customFormat="1" ht="15" customHeight="1">
      <c r="Q48" s="19"/>
    </row>
    <row r="49" s="16" customFormat="1" ht="15" customHeight="1">
      <c r="Q49" s="19"/>
    </row>
    <row r="50" s="16" customFormat="1" ht="15" customHeight="1">
      <c r="Q50" s="19"/>
    </row>
    <row r="51" s="16" customFormat="1" ht="15" customHeight="1">
      <c r="Q51" s="19"/>
    </row>
    <row r="52" s="16" customFormat="1" ht="15" customHeight="1">
      <c r="Q52" s="19"/>
    </row>
    <row r="53" s="16" customFormat="1" ht="15" customHeight="1">
      <c r="Q53" s="19"/>
    </row>
  </sheetData>
  <mergeCells count="13">
    <mergeCell ref="A1:A2"/>
    <mergeCell ref="D1:D2"/>
    <mergeCell ref="E1:E2"/>
    <mergeCell ref="F1:F2"/>
    <mergeCell ref="G1:G2"/>
    <mergeCell ref="H1:H2"/>
    <mergeCell ref="I1:I2"/>
    <mergeCell ref="P1:P2"/>
    <mergeCell ref="Q1:Q2"/>
    <mergeCell ref="L1:L2"/>
    <mergeCell ref="M1:M2"/>
    <mergeCell ref="N1:N2"/>
    <mergeCell ref="O1:O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Freena Wang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Freena Wang</dc:creator>
  <cp:keywords/>
  <dc:description/>
  <cp:lastModifiedBy>SONY</cp:lastModifiedBy>
  <dcterms:created xsi:type="dcterms:W3CDTF">2005-09-26T21:40:17Z</dcterms:created>
  <dcterms:modified xsi:type="dcterms:W3CDTF">2005-09-28T06:35:34Z</dcterms:modified>
  <cp:category/>
  <cp:version/>
  <cp:contentType/>
  <cp:contentStatus/>
</cp:coreProperties>
</file>